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barbara/Desktop/"/>
    </mc:Choice>
  </mc:AlternateContent>
  <xr:revisionPtr revIDLastSave="0" documentId="13_ncr:1_{815DAD39-7E78-AB4E-8464-77D96C40FE65}" xr6:coauthVersionLast="47" xr6:coauthVersionMax="47" xr10:uidLastSave="{00000000-0000-0000-0000-000000000000}"/>
  <bookViews>
    <workbookView xWindow="11500" yWindow="500" windowWidth="26460" windowHeight="20760" xr2:uid="{00000000-000D-0000-FFFF-FFFF00000000}"/>
  </bookViews>
  <sheets>
    <sheet name="PVS Expense Report" sheetId="1" r:id="rId1"/>
    <sheet name="Sheet1" sheetId="3" r:id="rId2"/>
    <sheet name="DATA" sheetId="2" state="hidden" r:id="rId3"/>
  </sheets>
  <definedNames>
    <definedName name="Category">DATA!$A$3:$A$7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11" i="2"/>
  <c r="D24" i="2"/>
  <c r="D23" i="2"/>
  <c r="D22" i="2"/>
  <c r="D8" i="2"/>
  <c r="D12" i="2"/>
  <c r="D9" i="2"/>
  <c r="D21" i="2"/>
  <c r="D20" i="2"/>
  <c r="D19" i="2"/>
  <c r="D18" i="2"/>
  <c r="D17" i="2"/>
  <c r="D16" i="2"/>
  <c r="D15" i="2"/>
  <c r="D14" i="2"/>
  <c r="D13" i="2"/>
  <c r="D10" i="2"/>
  <c r="D7" i="2"/>
  <c r="D6" i="2"/>
  <c r="D5" i="2"/>
  <c r="D4" i="2"/>
  <c r="D3" i="2"/>
  <c r="D2" i="2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3" i="1"/>
  <c r="E13" i="1" s="1"/>
  <c r="E11" i="1"/>
  <c r="E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000-000001000000}">
      <text>
        <r>
          <rPr>
            <sz val="10"/>
            <color rgb="FF000000"/>
            <rFont val="Calibri"/>
            <family val="2"/>
          </rPr>
          <t>For multi-site meet, please specify location.  May also insert any necessary additional information.  For PVS meet, specify the meet.</t>
        </r>
      </text>
    </comment>
  </commentList>
</comments>
</file>

<file path=xl/sharedStrings.xml><?xml version="1.0" encoding="utf-8"?>
<sst xmlns="http://schemas.openxmlformats.org/spreadsheetml/2006/main" count="75" uniqueCount="60">
  <si>
    <t>Official's Education Travel Reimbursement
Expense Report</t>
  </si>
  <si>
    <t>OFFICIAL'S NAME</t>
  </si>
  <si>
    <t>MEET</t>
  </si>
  <si>
    <t>START DATE</t>
  </si>
  <si>
    <t>END DATE</t>
  </si>
  <si>
    <t>NOTE:  Current IRS mileage rate used for calculation ($/mile)</t>
  </si>
  <si>
    <t>Date</t>
  </si>
  <si>
    <t>Category</t>
  </si>
  <si>
    <t>Description/Mileage</t>
  </si>
  <si>
    <t>Amount</t>
  </si>
  <si>
    <t>Mileage</t>
  </si>
  <si>
    <t>Total</t>
  </si>
  <si>
    <t>CATEGORY</t>
  </si>
  <si>
    <t>Meet Name</t>
  </si>
  <si>
    <t>Start Date</t>
  </si>
  <si>
    <t>End Date</t>
  </si>
  <si>
    <t>Max Amount</t>
  </si>
  <si>
    <t>IRS Mileage Rate</t>
  </si>
  <si>
    <t>Airfare</t>
  </si>
  <si>
    <t>Toyota US Open</t>
  </si>
  <si>
    <t>Fuel</t>
  </si>
  <si>
    <t>Lodging</t>
  </si>
  <si>
    <t>Meal</t>
  </si>
  <si>
    <t>TYR Pro Swim Series</t>
  </si>
  <si>
    <t>Other Transportation</t>
  </si>
  <si>
    <t>Other</t>
  </si>
  <si>
    <t>Sarasota, FL</t>
  </si>
  <si>
    <t>Austin, TX</t>
  </si>
  <si>
    <t>Irvine, CA</t>
  </si>
  <si>
    <t>Indianapolis, IN</t>
  </si>
  <si>
    <t>Futures</t>
  </si>
  <si>
    <t>Richmond, VA</t>
  </si>
  <si>
    <t>Buffalo, NY</t>
  </si>
  <si>
    <t>Christiansburg, VA</t>
  </si>
  <si>
    <t>Short Course Age Group Champs</t>
  </si>
  <si>
    <t>Speedo Sectionals LC Super Sectionals</t>
  </si>
  <si>
    <t>Zone Open Water Championship</t>
  </si>
  <si>
    <t>Mamora, NJ</t>
  </si>
  <si>
    <t>SC North Speedo Sectionals</t>
  </si>
  <si>
    <t>Ithaca, NY</t>
  </si>
  <si>
    <t>SC South Speedo Sectionals</t>
  </si>
  <si>
    <t>LC Speedo Sectionals</t>
  </si>
  <si>
    <t>Long Course Age Group Zones</t>
  </si>
  <si>
    <t>Long Course Senior Zones</t>
  </si>
  <si>
    <t>Speedo Winter Junior Championships East</t>
  </si>
  <si>
    <t>Speedo Winter Junior Championships West</t>
  </si>
  <si>
    <t>Open Water National and Junior Nat Champs</t>
  </si>
  <si>
    <t>Pan Pacific Championships</t>
  </si>
  <si>
    <t>Toyota National Championships</t>
  </si>
  <si>
    <t>Westmont, Ill</t>
  </si>
  <si>
    <t>Sacremento, CA</t>
  </si>
  <si>
    <t>Carmel, IN</t>
  </si>
  <si>
    <t>Toronto, CA</t>
  </si>
  <si>
    <t>World Aqautics World Cup</t>
  </si>
  <si>
    <t>Speedo Junior National Championships</t>
  </si>
  <si>
    <t>World Aquatics World Cup</t>
  </si>
  <si>
    <t>All sites</t>
  </si>
  <si>
    <t>Site or other info:</t>
  </si>
  <si>
    <t>PVS Meet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</si>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</sst>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mm&quot;/&quot;dd&quot;/&quot;yyyy"/>
    <numFmt numFmtId="166" formatCode="&quot;$&quot;#,##0.000"/>
    <numFmt numFmtId="167" formatCode="m/d/yyyy"/>
  </numFmts>
  <fonts count="17" x14ac:knownFonts="1">
    <font>
      <sz val="10"/>
      <color rgb="FF000000"/>
      <name val="Calibri"/>
      <scheme val="minor"/>
    </font>
    <font>
      <b/>
      <sz val="24"/>
      <color rgb="FF39405A"/>
      <name val="Calibri"/>
      <family val="2"/>
      <scheme val="minor"/>
    </font>
    <font>
      <b/>
      <sz val="24"/>
      <color rgb="FF041E42"/>
      <name val="Oswald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41E42"/>
        <bgColor rgb="FF041E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3A405A"/>
      </left>
      <right style="thin">
        <color rgb="FF3A405A"/>
      </right>
      <top style="thin">
        <color rgb="FF3A405A"/>
      </top>
      <bottom style="thin">
        <color rgb="FF3A405A"/>
      </bottom>
      <diagonal/>
    </border>
    <border>
      <left style="thin">
        <color rgb="FF3A405A"/>
      </left>
      <right/>
      <top style="thin">
        <color rgb="FF3A405A"/>
      </top>
      <bottom style="thin">
        <color rgb="FF3A405A"/>
      </bottom>
      <diagonal/>
    </border>
    <border>
      <left/>
      <right style="thin">
        <color rgb="FF3A405A"/>
      </right>
      <top style="thin">
        <color rgb="FF3A405A"/>
      </top>
      <bottom style="thin">
        <color rgb="FF3A405A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10" fillId="4" borderId="0" xfId="0" applyNumberFormat="1" applyFont="1" applyFill="1"/>
    <xf numFmtId="164" fontId="6" fillId="3" borderId="1" xfId="0" applyNumberFormat="1" applyFont="1" applyFill="1" applyBorder="1" applyAlignment="1">
      <alignment horizontal="right" vertical="center"/>
    </xf>
    <xf numFmtId="14" fontId="8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right" vertical="center"/>
    </xf>
    <xf numFmtId="0" fontId="12" fillId="0" borderId="0" xfId="0" applyFont="1"/>
    <xf numFmtId="0" fontId="7" fillId="0" borderId="0" xfId="0" applyFont="1"/>
    <xf numFmtId="14" fontId="0" fillId="0" borderId="0" xfId="0" applyNumberFormat="1"/>
    <xf numFmtId="167" fontId="13" fillId="0" borderId="0" xfId="0" applyNumberFormat="1" applyFont="1"/>
    <xf numFmtId="14" fontId="16" fillId="0" borderId="0" xfId="0" applyNumberFormat="1" applyFont="1"/>
    <xf numFmtId="0" fontId="7" fillId="0" borderId="5" xfId="0" applyFont="1" applyBorder="1"/>
    <xf numFmtId="0" fontId="13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4" fillId="0" borderId="5" xfId="0" applyFont="1" applyBorder="1"/>
    <xf numFmtId="49" fontId="6" fillId="3" borderId="2" xfId="0" applyNumberFormat="1" applyFont="1" applyFill="1" applyBorder="1" applyAlignment="1">
      <alignment horizontal="left" vertical="center"/>
    </xf>
    <xf numFmtId="0" fontId="9" fillId="0" borderId="3" xfId="0" applyFont="1" applyBorder="1"/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47625</xdr:rowOff>
    </xdr:from>
    <xdr:ext cx="990600" cy="1143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169E3"/>
    <pageSetUpPr fitToPage="1"/>
  </sheetPr>
  <dimension ref="A1:E28"/>
  <sheetViews>
    <sheetView showGridLines="0" tabSelected="1" workbookViewId="0">
      <selection activeCell="E11" sqref="E11"/>
    </sheetView>
  </sheetViews>
  <sheetFormatPr baseColWidth="10" defaultColWidth="14.3984375" defaultRowHeight="15" customHeight="1" x14ac:dyDescent="0.2"/>
  <cols>
    <col min="1" max="1" width="17.59765625" customWidth="1"/>
    <col min="2" max="2" width="23.796875" customWidth="1"/>
    <col min="3" max="3" width="30.796875" customWidth="1"/>
    <col min="4" max="4" width="40.796875" customWidth="1"/>
    <col min="5" max="5" width="19.19921875" customWidth="1"/>
  </cols>
  <sheetData>
    <row r="1" spans="1:5" ht="33" customHeight="1" x14ac:dyDescent="0.35">
      <c r="A1" s="1"/>
      <c r="B1" s="34" t="s">
        <v>0</v>
      </c>
      <c r="C1" s="35"/>
      <c r="D1" s="35"/>
      <c r="E1" s="35"/>
    </row>
    <row r="2" spans="1:5" ht="12.75" customHeight="1" x14ac:dyDescent="0.2">
      <c r="B2" s="35"/>
      <c r="C2" s="35"/>
      <c r="D2" s="35"/>
      <c r="E2" s="35"/>
    </row>
    <row r="3" spans="1:5" ht="12.75" customHeight="1" x14ac:dyDescent="0.2">
      <c r="B3" s="35"/>
      <c r="C3" s="35"/>
      <c r="D3" s="35"/>
      <c r="E3" s="35"/>
    </row>
    <row r="4" spans="1:5" ht="12.75" customHeight="1" x14ac:dyDescent="0.2">
      <c r="A4" s="2"/>
      <c r="B4" s="35"/>
      <c r="C4" s="35"/>
      <c r="D4" s="35"/>
      <c r="E4" s="35"/>
    </row>
    <row r="5" spans="1:5" ht="12.75" customHeight="1" x14ac:dyDescent="0.2">
      <c r="A5" s="2"/>
      <c r="B5" s="35"/>
      <c r="C5" s="35"/>
      <c r="D5" s="35"/>
      <c r="E5" s="35"/>
    </row>
    <row r="6" spans="1:5" ht="12.75" customHeight="1" x14ac:dyDescent="0.2">
      <c r="A6" s="2"/>
      <c r="B6" s="3"/>
      <c r="C6" s="4"/>
      <c r="D6" s="4"/>
      <c r="E6" s="4"/>
    </row>
    <row r="7" spans="1:5" ht="18.75" customHeight="1" x14ac:dyDescent="0.2">
      <c r="A7" s="5" t="s">
        <v>1</v>
      </c>
      <c r="B7" s="36"/>
      <c r="C7" s="35"/>
      <c r="D7" s="35"/>
      <c r="E7" s="35"/>
    </row>
    <row r="8" spans="1:5" ht="12.75" customHeight="1" x14ac:dyDescent="0.2">
      <c r="A8" s="6" t="s">
        <v>2</v>
      </c>
      <c r="B8" s="37"/>
      <c r="C8" s="35"/>
      <c r="D8" s="6"/>
      <c r="E8" s="7"/>
    </row>
    <row r="9" spans="1:5" ht="12.75" customHeight="1" x14ac:dyDescent="0.2">
      <c r="A9" s="38" t="s">
        <v>57</v>
      </c>
      <c r="B9" s="39"/>
      <c r="C9" s="40"/>
      <c r="D9" s="35"/>
      <c r="E9" s="35"/>
    </row>
    <row r="10" spans="1:5" ht="12.75" customHeight="1" x14ac:dyDescent="0.2">
      <c r="A10" s="6" t="s">
        <v>3</v>
      </c>
      <c r="B10" s="8"/>
      <c r="C10" s="6" t="s">
        <v>4</v>
      </c>
      <c r="D10" s="9"/>
    </row>
    <row r="11" spans="1:5" ht="21.75" customHeight="1" x14ac:dyDescent="0.2">
      <c r="A11" s="10"/>
      <c r="B11" s="10"/>
      <c r="C11" s="10"/>
      <c r="D11" s="11" t="s">
        <v>5</v>
      </c>
      <c r="E11" s="12">
        <f>DATA!H2</f>
        <v>0.72499999999999998</v>
      </c>
    </row>
    <row r="12" spans="1:5" ht="30" customHeight="1" x14ac:dyDescent="0.2">
      <c r="A12" s="13" t="s">
        <v>6</v>
      </c>
      <c r="B12" s="13" t="s">
        <v>7</v>
      </c>
      <c r="C12" s="33" t="s">
        <v>8</v>
      </c>
      <c r="D12" s="32"/>
      <c r="E12" s="13" t="s">
        <v>9</v>
      </c>
    </row>
    <row r="13" spans="1:5" ht="23.25" customHeight="1" x14ac:dyDescent="0.2">
      <c r="A13" s="14"/>
      <c r="B13" s="15" t="s">
        <v>10</v>
      </c>
      <c r="C13" s="31" t="str">
        <f>IF(B13="Mileage", "Enter number of miles from home to meet site", "")</f>
        <v>Enter number of miles from home to meet site</v>
      </c>
      <c r="D13" s="32"/>
      <c r="E13" s="16">
        <f>IFERROR(IF(B13="Mileage", C13*DATA!$H$2, 0), 0)</f>
        <v>0</v>
      </c>
    </row>
    <row r="14" spans="1:5" ht="23.25" customHeight="1" x14ac:dyDescent="0.2">
      <c r="A14" s="14"/>
      <c r="B14" s="15"/>
      <c r="C14" s="31"/>
      <c r="D14" s="32"/>
      <c r="E14" s="17">
        <f>IFERROR(IF(B14="Mileage", C14*DATA!$H$2, 0), 0)</f>
        <v>0</v>
      </c>
    </row>
    <row r="15" spans="1:5" ht="23.25" customHeight="1" x14ac:dyDescent="0.2">
      <c r="A15" s="14"/>
      <c r="B15" s="15"/>
      <c r="C15" s="31" t="str">
        <f t="shared" ref="C15:C26" si="0">IF(B15="Mileage", "Enter number of miles from home to meet site", "")</f>
        <v/>
      </c>
      <c r="D15" s="32"/>
      <c r="E15" s="17">
        <f>IFERROR(IF(B15="Mileage", C15*DATA!$H$2, 0), 0)</f>
        <v>0</v>
      </c>
    </row>
    <row r="16" spans="1:5" ht="23.25" customHeight="1" x14ac:dyDescent="0.2">
      <c r="A16" s="14"/>
      <c r="B16" s="15"/>
      <c r="C16" s="31" t="str">
        <f t="shared" si="0"/>
        <v/>
      </c>
      <c r="D16" s="32"/>
      <c r="E16" s="17">
        <f>IFERROR(IF(B16="Mileage", C16*DATA!$H$2, 0), 0)</f>
        <v>0</v>
      </c>
    </row>
    <row r="17" spans="1:5" ht="23.25" customHeight="1" x14ac:dyDescent="0.2">
      <c r="A17" s="14"/>
      <c r="B17" s="15"/>
      <c r="C17" s="31" t="str">
        <f t="shared" si="0"/>
        <v/>
      </c>
      <c r="D17" s="32"/>
      <c r="E17" s="17">
        <f>IFERROR(IF(B17="Mileage", C17*DATA!$H$2, 0), 0)</f>
        <v>0</v>
      </c>
    </row>
    <row r="18" spans="1:5" ht="23.25" customHeight="1" x14ac:dyDescent="0.2">
      <c r="A18" s="14"/>
      <c r="B18" s="15"/>
      <c r="C18" s="31" t="str">
        <f t="shared" si="0"/>
        <v/>
      </c>
      <c r="D18" s="32"/>
      <c r="E18" s="17">
        <f>IFERROR(IF(B18="Mileage", C18*DATA!$H$2, 0), 0)</f>
        <v>0</v>
      </c>
    </row>
    <row r="19" spans="1:5" ht="23.25" customHeight="1" x14ac:dyDescent="0.2">
      <c r="A19" s="14"/>
      <c r="B19" s="15"/>
      <c r="C19" s="31" t="str">
        <f t="shared" si="0"/>
        <v/>
      </c>
      <c r="D19" s="32"/>
      <c r="E19" s="17">
        <f>IFERROR(IF(B19="Mileage", C19*DATA!$H$2, 0), 0)</f>
        <v>0</v>
      </c>
    </row>
    <row r="20" spans="1:5" ht="23.25" customHeight="1" x14ac:dyDescent="0.2">
      <c r="A20" s="14"/>
      <c r="B20" s="15"/>
      <c r="C20" s="31" t="str">
        <f t="shared" si="0"/>
        <v/>
      </c>
      <c r="D20" s="32"/>
      <c r="E20" s="17">
        <f>IFERROR(IF(B20="Mileage", C20*DATA!$H$2, 0), 0)</f>
        <v>0</v>
      </c>
    </row>
    <row r="21" spans="1:5" ht="23.25" customHeight="1" x14ac:dyDescent="0.2">
      <c r="A21" s="14"/>
      <c r="B21" s="15"/>
      <c r="C21" s="31" t="str">
        <f t="shared" si="0"/>
        <v/>
      </c>
      <c r="D21" s="32"/>
      <c r="E21" s="17">
        <f>IFERROR(IF(B21="Mileage", C21*DATA!$H$2, 0), 0)</f>
        <v>0</v>
      </c>
    </row>
    <row r="22" spans="1:5" ht="23.25" customHeight="1" x14ac:dyDescent="0.2">
      <c r="A22" s="14"/>
      <c r="B22" s="15"/>
      <c r="C22" s="31" t="str">
        <f t="shared" si="0"/>
        <v/>
      </c>
      <c r="D22" s="32"/>
      <c r="E22" s="17">
        <f>IFERROR(IF(B22="Mileage", C22*DATA!$H$2, 0), 0)</f>
        <v>0</v>
      </c>
    </row>
    <row r="23" spans="1:5" ht="23.25" customHeight="1" x14ac:dyDescent="0.2">
      <c r="A23" s="14"/>
      <c r="B23" s="15"/>
      <c r="C23" s="31" t="str">
        <f t="shared" si="0"/>
        <v/>
      </c>
      <c r="D23" s="32"/>
      <c r="E23" s="17">
        <f>IFERROR(IF(B23="Mileage", C23*DATA!$H$2, 0), 0)</f>
        <v>0</v>
      </c>
    </row>
    <row r="24" spans="1:5" ht="23.25" customHeight="1" x14ac:dyDescent="0.2">
      <c r="A24" s="14"/>
      <c r="B24" s="15"/>
      <c r="C24" s="31" t="str">
        <f t="shared" si="0"/>
        <v/>
      </c>
      <c r="D24" s="32"/>
      <c r="E24" s="17">
        <f>IFERROR(IF(B24="Mileage", C24*DATA!$H$2, 0), 0)</f>
        <v>0</v>
      </c>
    </row>
    <row r="25" spans="1:5" ht="23.25" customHeight="1" x14ac:dyDescent="0.2">
      <c r="A25" s="14"/>
      <c r="B25" s="15"/>
      <c r="C25" s="31" t="str">
        <f t="shared" si="0"/>
        <v/>
      </c>
      <c r="D25" s="32"/>
      <c r="E25" s="17">
        <f>IFERROR(IF(B25="Mileage", C25*DATA!$H$2, 0), 0)</f>
        <v>0</v>
      </c>
    </row>
    <row r="26" spans="1:5" ht="23.25" customHeight="1" x14ac:dyDescent="0.2">
      <c r="A26" s="14"/>
      <c r="B26" s="15"/>
      <c r="C26" s="31" t="str">
        <f t="shared" si="0"/>
        <v/>
      </c>
      <c r="D26" s="32"/>
      <c r="E26" s="17">
        <f>IFERROR(IF(B26="Mileage", C26*DATA!$H$2, 0), 0)</f>
        <v>0</v>
      </c>
    </row>
    <row r="27" spans="1:5" ht="23.25" customHeight="1" x14ac:dyDescent="0.2">
      <c r="A27" s="18"/>
      <c r="B27" s="19"/>
      <c r="C27" s="20"/>
      <c r="D27" s="20" t="s">
        <v>11</v>
      </c>
      <c r="E27" s="21">
        <f>SUM(E13:E26)</f>
        <v>0</v>
      </c>
    </row>
    <row r="28" spans="1:5" ht="12.75" customHeight="1" x14ac:dyDescent="0.2">
      <c r="A28" s="22"/>
      <c r="B28" s="22"/>
      <c r="C28" s="22"/>
      <c r="D28" s="22"/>
      <c r="E28" s="22"/>
    </row>
  </sheetData>
  <mergeCells count="20">
    <mergeCell ref="B1:E5"/>
    <mergeCell ref="B7:E7"/>
    <mergeCell ref="B8:C8"/>
    <mergeCell ref="A9:B9"/>
    <mergeCell ref="C9:E9"/>
    <mergeCell ref="C12:D12"/>
    <mergeCell ref="C13:D13"/>
    <mergeCell ref="C21:D21"/>
    <mergeCell ref="C22:D22"/>
    <mergeCell ref="C23:D23"/>
    <mergeCell ref="C24:D24"/>
    <mergeCell ref="C25:D25"/>
    <mergeCell ref="C26:D26"/>
    <mergeCell ref="C14:D14"/>
    <mergeCell ref="C15:D15"/>
    <mergeCell ref="C16:D16"/>
    <mergeCell ref="C17:D17"/>
    <mergeCell ref="C18:D18"/>
    <mergeCell ref="C19:D19"/>
    <mergeCell ref="C20:D20"/>
  </mergeCells>
  <dataValidations count="2">
    <dataValidation type="decimal" operator="lessThanOrEqual" allowBlank="1" showDropDown="1" sqref="E13:E26" xr:uid="{00000000-0002-0000-0000-000001000000}">
      <formula1>5000</formula1>
    </dataValidation>
    <dataValidation type="custom" allowBlank="1" showDropDown="1" showErrorMessage="1" sqref="A13:A26" xr:uid="{00000000-0002-0000-0000-000003000000}">
      <formula1>OR(NOT(ISERROR(DATEVALUE(A13))), AND(ISNUMBER(A13), LEFT(CELL("format", A13))="D"))</formula1>
    </dataValidation>
  </dataValidations>
  <pageMargins left="0.5" right="0.5" top="1" bottom="0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DATA!$A$2:$A$7</xm:f>
          </x14:formula1>
          <xm:sqref>B13:B26</xm:sqref>
        </x14:dataValidation>
        <x14:dataValidation type="list" allowBlank="1" showErrorMessage="1" xr:uid="{00000000-0002-0000-0000-000002000000}">
          <x14:formula1>
            <xm:f>DATA!$D$2:$D$21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C737-D882-2E4F-A2C6-C4B3737A5B24}">
  <dimension ref="A1"/>
  <sheetViews>
    <sheetView workbookViewId="0"/>
  </sheetViews>
  <sheetFormatPr baseColWidth="10" defaultRowHeight="14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27"/>
  <sheetViews>
    <sheetView workbookViewId="0">
      <selection activeCell="H3" sqref="H3"/>
    </sheetView>
  </sheetViews>
  <sheetFormatPr baseColWidth="10" defaultColWidth="14.3984375" defaultRowHeight="15" customHeight="1" x14ac:dyDescent="0.2"/>
  <cols>
    <col min="1" max="1" width="17.3984375" customWidth="1"/>
    <col min="2" max="2" width="34.19921875" customWidth="1"/>
    <col min="3" max="3" width="17.3984375" customWidth="1"/>
    <col min="4" max="4" width="42.19921875" customWidth="1"/>
    <col min="5" max="5" width="17.19921875" customWidth="1"/>
    <col min="6" max="6" width="15.59765625" customWidth="1"/>
    <col min="7" max="7" width="12.59765625" customWidth="1"/>
    <col min="8" max="8" width="11.59765625" customWidth="1"/>
  </cols>
  <sheetData>
    <row r="1" spans="1:8" x14ac:dyDescent="0.2">
      <c r="A1" s="23" t="s">
        <v>12</v>
      </c>
      <c r="B1" s="23" t="s">
        <v>2</v>
      </c>
      <c r="D1" s="23" t="s">
        <v>13</v>
      </c>
      <c r="E1" s="23" t="s">
        <v>14</v>
      </c>
      <c r="F1" s="23" t="s">
        <v>15</v>
      </c>
      <c r="G1" s="23" t="s">
        <v>16</v>
      </c>
      <c r="H1" s="23" t="s">
        <v>17</v>
      </c>
    </row>
    <row r="2" spans="1:8" x14ac:dyDescent="0.2">
      <c r="A2" s="23" t="s">
        <v>18</v>
      </c>
      <c r="B2" s="28" t="s">
        <v>19</v>
      </c>
      <c r="C2" s="29" t="s">
        <v>27</v>
      </c>
      <c r="D2" s="23" t="str">
        <f t="shared" ref="D2:D8" si="0">CONCATENATE(B2, ", ", C2)</f>
        <v>Toyota US Open, Austin, TX</v>
      </c>
      <c r="E2" s="25">
        <v>45994</v>
      </c>
      <c r="F2" s="25">
        <v>45997</v>
      </c>
      <c r="G2" s="23">
        <v>700</v>
      </c>
      <c r="H2" s="23">
        <v>0.72499999999999998</v>
      </c>
    </row>
    <row r="3" spans="1:8" x14ac:dyDescent="0.2">
      <c r="A3" s="23" t="s">
        <v>20</v>
      </c>
      <c r="B3" s="28" t="s">
        <v>44</v>
      </c>
      <c r="C3" s="28" t="s">
        <v>29</v>
      </c>
      <c r="D3" s="23" t="str">
        <f t="shared" si="0"/>
        <v>Speedo Winter Junior Championships East, Indianapolis, IN</v>
      </c>
      <c r="E3" s="25">
        <v>46001</v>
      </c>
      <c r="F3" s="25">
        <v>46004</v>
      </c>
      <c r="G3" s="23">
        <v>700</v>
      </c>
    </row>
    <row r="4" spans="1:8" x14ac:dyDescent="0.2">
      <c r="A4" s="23" t="s">
        <v>21</v>
      </c>
      <c r="B4" s="28" t="s">
        <v>45</v>
      </c>
      <c r="C4" s="28" t="s">
        <v>27</v>
      </c>
      <c r="D4" s="23" t="str">
        <f t="shared" si="0"/>
        <v>Speedo Winter Junior Championships West, Austin, TX</v>
      </c>
      <c r="E4" s="25">
        <v>46001</v>
      </c>
      <c r="F4" s="25">
        <v>46004</v>
      </c>
      <c r="G4" s="23">
        <v>700</v>
      </c>
    </row>
    <row r="5" spans="1:8" x14ac:dyDescent="0.2">
      <c r="A5" s="23" t="s">
        <v>22</v>
      </c>
      <c r="B5" s="28" t="s">
        <v>23</v>
      </c>
      <c r="C5" s="28" t="s">
        <v>27</v>
      </c>
      <c r="D5" s="23" t="str">
        <f t="shared" si="0"/>
        <v>TYR Pro Swim Series, Austin, TX</v>
      </c>
      <c r="E5" s="25">
        <v>46036</v>
      </c>
      <c r="F5" s="25">
        <v>46039</v>
      </c>
      <c r="G5" s="23">
        <v>600</v>
      </c>
    </row>
    <row r="6" spans="1:8" x14ac:dyDescent="0.2">
      <c r="A6" s="23" t="s">
        <v>10</v>
      </c>
      <c r="B6" s="28" t="s">
        <v>23</v>
      </c>
      <c r="C6" s="28" t="s">
        <v>49</v>
      </c>
      <c r="D6" s="23" t="str">
        <f t="shared" si="0"/>
        <v>TYR Pro Swim Series, Westmont, Ill</v>
      </c>
      <c r="E6" s="25">
        <v>46085</v>
      </c>
      <c r="F6" s="25">
        <v>46088</v>
      </c>
      <c r="G6" s="23">
        <v>600</v>
      </c>
    </row>
    <row r="7" spans="1:8" x14ac:dyDescent="0.2">
      <c r="A7" s="23" t="s">
        <v>24</v>
      </c>
      <c r="B7" s="28" t="s">
        <v>23</v>
      </c>
      <c r="C7" s="28" t="s">
        <v>50</v>
      </c>
      <c r="D7" s="23" t="str">
        <f t="shared" si="0"/>
        <v>TYR Pro Swim Series, Sacremento, CA</v>
      </c>
      <c r="E7" s="25">
        <v>46162</v>
      </c>
      <c r="F7" s="25">
        <v>46165</v>
      </c>
      <c r="G7" s="23">
        <v>600</v>
      </c>
    </row>
    <row r="8" spans="1:8" x14ac:dyDescent="0.2">
      <c r="A8" s="23" t="s">
        <v>25</v>
      </c>
      <c r="B8" s="28" t="s">
        <v>23</v>
      </c>
      <c r="C8" s="28" t="s">
        <v>29</v>
      </c>
      <c r="D8" s="23" t="str">
        <f t="shared" si="0"/>
        <v>TYR Pro Swim Series, Indianapolis, IN</v>
      </c>
      <c r="E8" s="24">
        <v>46190</v>
      </c>
      <c r="F8" s="24">
        <v>46193</v>
      </c>
      <c r="G8" s="23">
        <v>600</v>
      </c>
    </row>
    <row r="9" spans="1:8" x14ac:dyDescent="0.2">
      <c r="B9" s="28" t="s">
        <v>46</v>
      </c>
      <c r="C9" s="30" t="s">
        <v>26</v>
      </c>
      <c r="D9" s="23" t="str">
        <f>CONCATENATE(B9, ", ", C9)</f>
        <v>Open Water National and Junior Nat Champs, Sarasota, FL</v>
      </c>
      <c r="E9" s="26">
        <v>46114</v>
      </c>
      <c r="F9" s="26">
        <v>46116</v>
      </c>
      <c r="G9" s="23">
        <v>700</v>
      </c>
    </row>
    <row r="10" spans="1:8" x14ac:dyDescent="0.2">
      <c r="B10" s="28" t="s">
        <v>48</v>
      </c>
      <c r="C10" s="28" t="s">
        <v>28</v>
      </c>
      <c r="D10" s="23" t="str">
        <f t="shared" ref="D10:D25" si="1">CONCATENATE(B10, ", ", C10)</f>
        <v>Toyota National Championships, Irvine, CA</v>
      </c>
      <c r="E10" s="25">
        <v>46231</v>
      </c>
      <c r="F10" s="25">
        <v>46235</v>
      </c>
      <c r="G10" s="23">
        <v>800</v>
      </c>
    </row>
    <row r="11" spans="1:8" x14ac:dyDescent="0.2">
      <c r="B11" s="28" t="s">
        <v>54</v>
      </c>
      <c r="C11" s="28" t="s">
        <v>56</v>
      </c>
      <c r="D11" s="23" t="str">
        <f t="shared" si="1"/>
        <v>Speedo Junior National Championships, All sites</v>
      </c>
      <c r="E11" s="25">
        <v>46237</v>
      </c>
      <c r="F11" s="25">
        <v>46241</v>
      </c>
      <c r="G11" s="23">
        <v>800</v>
      </c>
    </row>
    <row r="12" spans="1:8" x14ac:dyDescent="0.2">
      <c r="B12" s="28" t="s">
        <v>47</v>
      </c>
      <c r="C12" s="28" t="s">
        <v>28</v>
      </c>
      <c r="D12" s="23" t="str">
        <f t="shared" si="1"/>
        <v>Pan Pacific Championships, Irvine, CA</v>
      </c>
      <c r="E12" s="25">
        <v>46246</v>
      </c>
      <c r="F12" s="25">
        <v>46249</v>
      </c>
      <c r="G12" s="23">
        <v>700</v>
      </c>
    </row>
    <row r="13" spans="1:8" x14ac:dyDescent="0.2">
      <c r="B13" s="28" t="s">
        <v>30</v>
      </c>
      <c r="C13" s="28" t="s">
        <v>56</v>
      </c>
      <c r="D13" s="23" t="str">
        <f t="shared" si="1"/>
        <v>Futures, All sites</v>
      </c>
      <c r="E13" s="25">
        <v>46232</v>
      </c>
      <c r="F13" s="25">
        <v>46235</v>
      </c>
      <c r="G13" s="23">
        <v>600</v>
      </c>
    </row>
    <row r="14" spans="1:8" x14ac:dyDescent="0.2">
      <c r="B14" s="28" t="s">
        <v>38</v>
      </c>
      <c r="C14" s="28" t="s">
        <v>39</v>
      </c>
      <c r="D14" s="23" t="str">
        <f t="shared" si="1"/>
        <v>SC North Speedo Sectionals, Ithaca, NY</v>
      </c>
      <c r="E14" s="25">
        <v>46107</v>
      </c>
      <c r="F14" s="25">
        <v>46110</v>
      </c>
      <c r="G14" s="23">
        <v>500</v>
      </c>
    </row>
    <row r="15" spans="1:8" x14ac:dyDescent="0.2">
      <c r="B15" s="28" t="s">
        <v>40</v>
      </c>
      <c r="C15" s="28" t="s">
        <v>33</v>
      </c>
      <c r="D15" s="23" t="str">
        <f t="shared" si="1"/>
        <v>SC South Speedo Sectionals, Christiansburg, VA</v>
      </c>
      <c r="E15" s="25">
        <v>46107</v>
      </c>
      <c r="F15" s="25">
        <v>46110</v>
      </c>
      <c r="G15" s="23">
        <v>500</v>
      </c>
    </row>
    <row r="16" spans="1:8" x14ac:dyDescent="0.2">
      <c r="B16" s="28" t="s">
        <v>41</v>
      </c>
      <c r="C16" s="28" t="s">
        <v>32</v>
      </c>
      <c r="D16" s="23" t="str">
        <f t="shared" si="1"/>
        <v>LC Speedo Sectionals, Buffalo, NY</v>
      </c>
      <c r="E16" s="25">
        <v>46107</v>
      </c>
      <c r="F16" s="25">
        <v>46110</v>
      </c>
      <c r="G16" s="23">
        <v>500</v>
      </c>
    </row>
    <row r="17" spans="2:7" x14ac:dyDescent="0.2">
      <c r="B17" s="28" t="s">
        <v>34</v>
      </c>
      <c r="C17" s="28" t="s">
        <v>32</v>
      </c>
      <c r="D17" s="23" t="str">
        <f t="shared" si="1"/>
        <v>Short Course Age Group Champs, Buffalo, NY</v>
      </c>
      <c r="E17" s="25">
        <v>46113</v>
      </c>
      <c r="F17" s="25">
        <v>46116</v>
      </c>
      <c r="G17" s="23">
        <v>500</v>
      </c>
    </row>
    <row r="18" spans="2:7" x14ac:dyDescent="0.2">
      <c r="B18" s="23" t="s">
        <v>35</v>
      </c>
      <c r="C18" s="23" t="s">
        <v>31</v>
      </c>
      <c r="D18" s="23" t="str">
        <f t="shared" si="1"/>
        <v>Speedo Sectionals LC Super Sectionals, Richmond, VA</v>
      </c>
      <c r="E18" s="25">
        <v>46157</v>
      </c>
      <c r="F18" s="25">
        <v>46160</v>
      </c>
      <c r="G18" s="23">
        <v>500</v>
      </c>
    </row>
    <row r="19" spans="2:7" x14ac:dyDescent="0.2">
      <c r="B19" s="23" t="s">
        <v>36</v>
      </c>
      <c r="C19" s="23" t="s">
        <v>37</v>
      </c>
      <c r="D19" s="23" t="str">
        <f t="shared" si="1"/>
        <v>Zone Open Water Championship, Mamora, NJ</v>
      </c>
      <c r="E19" s="25">
        <v>46186</v>
      </c>
      <c r="F19" s="25">
        <v>46186</v>
      </c>
      <c r="G19" s="23">
        <v>500</v>
      </c>
    </row>
    <row r="20" spans="2:7" x14ac:dyDescent="0.2">
      <c r="B20" s="23" t="s">
        <v>42</v>
      </c>
      <c r="C20" s="23" t="s">
        <v>31</v>
      </c>
      <c r="D20" s="23" t="str">
        <f t="shared" si="1"/>
        <v>Long Course Age Group Zones, Richmond, VA</v>
      </c>
      <c r="E20" s="25">
        <v>46232</v>
      </c>
      <c r="F20" s="25">
        <v>46235</v>
      </c>
      <c r="G20" s="23">
        <v>500</v>
      </c>
    </row>
    <row r="21" spans="2:7" x14ac:dyDescent="0.2">
      <c r="B21" s="23" t="s">
        <v>43</v>
      </c>
      <c r="C21" s="23" t="s">
        <v>32</v>
      </c>
      <c r="D21" s="23" t="str">
        <f t="shared" si="1"/>
        <v>Long Course Senior Zones, Buffalo, NY</v>
      </c>
      <c r="E21" s="25">
        <v>46240</v>
      </c>
      <c r="F21" s="25">
        <v>46243</v>
      </c>
      <c r="G21" s="23">
        <v>500</v>
      </c>
    </row>
    <row r="22" spans="2:7" x14ac:dyDescent="0.2">
      <c r="B22" s="27" t="s">
        <v>53</v>
      </c>
      <c r="C22" s="27" t="s">
        <v>51</v>
      </c>
      <c r="D22" s="27" t="str">
        <f t="shared" si="1"/>
        <v>World Aqautics World Cup, Carmel, IN</v>
      </c>
      <c r="E22" s="24">
        <v>46305</v>
      </c>
      <c r="F22" s="24">
        <v>46307</v>
      </c>
      <c r="G22" s="23">
        <v>600</v>
      </c>
    </row>
    <row r="23" spans="2:7" x14ac:dyDescent="0.2">
      <c r="B23" s="27" t="s">
        <v>55</v>
      </c>
      <c r="C23" s="27" t="s">
        <v>49</v>
      </c>
      <c r="D23" s="27" t="str">
        <f t="shared" si="1"/>
        <v>World Aquatics World Cup, Westmont, Ill</v>
      </c>
      <c r="E23" s="24">
        <v>45947</v>
      </c>
      <c r="F23" s="24">
        <v>45949</v>
      </c>
      <c r="G23" s="23">
        <v>600</v>
      </c>
    </row>
    <row r="24" spans="2:7" x14ac:dyDescent="0.2">
      <c r="B24" s="27" t="s">
        <v>55</v>
      </c>
      <c r="C24" s="27" t="s">
        <v>52</v>
      </c>
      <c r="D24" s="27" t="str">
        <f t="shared" si="1"/>
        <v>World Aquatics World Cup, Toronto, CA</v>
      </c>
      <c r="E24" s="24">
        <v>45953</v>
      </c>
      <c r="F24" s="24">
        <v>45955</v>
      </c>
      <c r="G24" s="23">
        <v>600</v>
      </c>
    </row>
    <row r="25" spans="2:7" x14ac:dyDescent="0.2">
      <c r="B25" s="27" t="s">
        <v>58</v>
      </c>
      <c r="C25" s="27" t="s">
        <v>59</v>
      </c>
      <c r="D25" s="27" t="str">
        <f t="shared" si="1"/>
        <v>PVS Meet, Local</v>
      </c>
    </row>
    <row r="26" spans="2:7" x14ac:dyDescent="0.2"/>
    <row r="27" spans="2:7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PVS Expense Report</vt:lpstr>
      <vt:lpstr>Sheet1</vt:lpstr>
      <vt:lpstr>DATA</vt:lpstr>
      <vt:lpstr>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Barbara Ship</cp:lastModifiedBy>
  <dcterms:created xsi:type="dcterms:W3CDTF">2025-01-06T16:05:49Z</dcterms:created>
  <dcterms:modified xsi:type="dcterms:W3CDTF">2026-01-04T19:34:00Z</dcterms:modified>
</cp:coreProperties>
</file>